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5195" windowHeight="9120" firstSheet="1" activeTab="1"/>
  </bookViews>
  <sheets>
    <sheet name="Лист1" sheetId="2" r:id="rId1"/>
    <sheet name="смета 2019" sheetId="1" r:id="rId2"/>
  </sheets>
  <calcPr calcId="125725"/>
</workbook>
</file>

<file path=xl/calcChain.xml><?xml version="1.0" encoding="utf-8"?>
<calcChain xmlns="http://schemas.openxmlformats.org/spreadsheetml/2006/main">
  <c r="F131" i="1"/>
  <c r="F123"/>
  <c r="F98"/>
  <c r="C38"/>
  <c r="I38" s="1"/>
  <c r="G42"/>
  <c r="F42"/>
  <c r="E42"/>
  <c r="D42"/>
  <c r="B42"/>
  <c r="C41"/>
  <c r="I41" s="1"/>
  <c r="C40"/>
  <c r="I40" s="1"/>
  <c r="C39"/>
  <c r="I39" s="1"/>
  <c r="F111"/>
  <c r="F89"/>
  <c r="I42" l="1"/>
  <c r="C42"/>
  <c r="G77"/>
  <c r="F7" i="2" l="1"/>
</calcChain>
</file>

<file path=xl/sharedStrings.xml><?xml version="1.0" encoding="utf-8"?>
<sst xmlns="http://schemas.openxmlformats.org/spreadsheetml/2006/main" count="141" uniqueCount="110">
  <si>
    <t>Цена</t>
  </si>
  <si>
    <t xml:space="preserve">Сумма </t>
  </si>
  <si>
    <t>Итого</t>
  </si>
  <si>
    <t>Статья 290 "Прочие расходы"</t>
  </si>
  <si>
    <t>Вид расходов</t>
  </si>
  <si>
    <t>Кол-во</t>
  </si>
  <si>
    <t>Ед. изм</t>
  </si>
  <si>
    <t>Сладкие подарки</t>
  </si>
  <si>
    <t>пакет</t>
  </si>
  <si>
    <t>Итого по статье 290:   3 000,00 (Три тысячи рублей 00 копеек)</t>
  </si>
  <si>
    <t>Наименование расходов</t>
  </si>
  <si>
    <t>Размер начислений на выплаты по оплате труда</t>
  </si>
  <si>
    <t>Количество платежей в год</t>
  </si>
  <si>
    <t>Единица измерения</t>
  </si>
  <si>
    <t>в том числе:</t>
  </si>
  <si>
    <t>Потребление в год</t>
  </si>
  <si>
    <t>Тариф (стоимость за единицу)</t>
  </si>
  <si>
    <t>кВт/час</t>
  </si>
  <si>
    <t>куб.м</t>
  </si>
  <si>
    <t>Численность работников, имеющих право на компенсацию  (пособие)</t>
  </si>
  <si>
    <t>Размер компенсации    (пособия)</t>
  </si>
  <si>
    <t>Компенсация по уходу за ребенком до    3-х лет</t>
  </si>
  <si>
    <t>Вид расходов 119 "Взносы по обязательному социальному страхованию на выплаты по оплате труда работников и иные выплаты работникам учреждений"</t>
  </si>
  <si>
    <t>Гкал</t>
  </si>
  <si>
    <t>Вид расходов 111 "Фонд оплаты труда учреждений"</t>
  </si>
  <si>
    <t>Вид расходов 112 "Иные выплаты персоналу учреждений, за исключением фонда оплаты труда"</t>
  </si>
  <si>
    <t>Сумма, руб</t>
  </si>
  <si>
    <t>Количество месяцев</t>
  </si>
  <si>
    <t>Сумма , руб.</t>
  </si>
  <si>
    <t>Код аналитического показателя 211 "Заработная плата"</t>
  </si>
  <si>
    <t>Код аналитического показателя 213 "Начисления на выплаты по оплате труда"</t>
  </si>
  <si>
    <t>Код аналитического показателя 223 "Коммунальные услуги"</t>
  </si>
  <si>
    <t>Вид расходов 244 "Прочая закупка товаров, работ, услуг "</t>
  </si>
  <si>
    <t>Потребление тепловой энергии</t>
  </si>
  <si>
    <t>223/51</t>
  </si>
  <si>
    <t>Потребление электрической энергии</t>
  </si>
  <si>
    <t>223/53</t>
  </si>
  <si>
    <t>Водоснабжение</t>
  </si>
  <si>
    <t>223/54</t>
  </si>
  <si>
    <t>Водоотведение</t>
  </si>
  <si>
    <t>223/55</t>
  </si>
  <si>
    <t>Оплата услуг по обращению с твердыми коммунальными отходами</t>
  </si>
  <si>
    <t>223/58</t>
  </si>
  <si>
    <t>Итого по коду аналитического показателя  223:    840 000,00 (Восемьсот сорок тысяч рублей 00 копеек)</t>
  </si>
  <si>
    <t>ВСЕГО ПО ВИДУ РАСХОДОВ 244:    840 000,00 (Восемьсот сорок тысяч рублей 00 копеек)</t>
  </si>
  <si>
    <t>Код аналитического показателя 266 "Социальные пособия и компенсации персоналу в денежной форме"</t>
  </si>
  <si>
    <t>Вид расходов 851 "Уплата налога на имущество организаций и земельного налога"</t>
  </si>
  <si>
    <t>остаточная стоимость основных средств</t>
  </si>
  <si>
    <t>ставка налога</t>
  </si>
  <si>
    <t>сумма исчисленного налога, подлежащего уплате, рублей</t>
  </si>
  <si>
    <t>Код аналитического показателя 291: "Налоги, пошлины и сборы"</t>
  </si>
  <si>
    <t>Итого по коду аналитического показателя  266:    690,00 (Шестьсот девяносто рублей 00 копеек)</t>
  </si>
  <si>
    <t>Уплата налога на имущество организаций</t>
  </si>
  <si>
    <t>кадастровая стоимость</t>
  </si>
  <si>
    <t>ВСЕГО ПО ВИДУ РАСХОДОВ 851:    70 590,00,00 (Семьдесят тысяч пятьсот девяносто рублей 00 копеек)</t>
  </si>
  <si>
    <t>Вид расходов 852 "Уплата прочих налогов, сборов"</t>
  </si>
  <si>
    <t>Итого по коду аналитического показателя  291:   3 510,00 (Три тысячи пятьсот десять рублей 00 копеек)</t>
  </si>
  <si>
    <t>ВСЕГО ПО ВИДУ РАСХОДОВ 852: 3 510,00 (Три тысячи пятьсот десять рублей 00 копеек)</t>
  </si>
  <si>
    <t>Вид расходов 853 "Уплата иных платежей"</t>
  </si>
  <si>
    <t>Плата за негативное воздействие на окружающую среду</t>
  </si>
  <si>
    <t>штрафы, пени</t>
  </si>
  <si>
    <t>Категория должностей</t>
  </si>
  <si>
    <t>Установленная численность, ед</t>
  </si>
  <si>
    <t>Среднемесячный размер оплаты труда на одного работника</t>
  </si>
  <si>
    <t xml:space="preserve">Фонд оплаты труда
(гр. 2 * гр. 3 * гр. 8)
</t>
  </si>
  <si>
    <t>всего</t>
  </si>
  <si>
    <t>(гр. 4 + гр. 5 + гр. 6 + гр.7)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</si>
  <si>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</si>
  <si>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</si>
  <si>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</si>
  <si>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доплата до МРОТ</t>
  </si>
  <si>
    <t>Административно-управленческий аппарат</t>
  </si>
  <si>
    <t>Педагогический персонал</t>
  </si>
  <si>
    <t>Обслуживающий персонал</t>
  </si>
  <si>
    <t>Средний медицинский персонал</t>
  </si>
  <si>
    <t>Итого по код аналитического показателя 211:  2 524 000,00 (Два миллиона пятьсот двадцать четыре тысячи  рублей 00 копеек)</t>
  </si>
  <si>
    <t>УТВЕРЖДАЮ</t>
  </si>
  <si>
    <t>(наименование должности лица, утверждающего бюджетную смету)</t>
  </si>
  <si>
    <t>(наименование главного распорядителя (распорядителя) бюджетных средств; учреждения)</t>
  </si>
  <si>
    <t>(подпись)</t>
  </si>
  <si>
    <t>(расшифровка подписи)</t>
  </si>
  <si>
    <t>КБК</t>
  </si>
  <si>
    <t>Финансовый год</t>
  </si>
  <si>
    <t xml:space="preserve">директор </t>
  </si>
  <si>
    <t>МКУ ДО ДДТ г.Лузы</t>
  </si>
  <si>
    <t>Попова Н.В.</t>
  </si>
  <si>
    <t>2019 год</t>
  </si>
  <si>
    <t>Размер пособий за первые три дня временной нетрудоспособности за счет средств работодателя</t>
  </si>
  <si>
    <t>Итого по код аналитического показателя 266: 5 450,00 (Пять тысяч четыреста пятьдесят  рублей 00 копеек)</t>
  </si>
  <si>
    <t>ВСЕГО ПО ВИДУ РАСХОДОВ 111: 2 529 450,00 (Два миллиона пятьсот двадцать девять тысяч  четыреста пятьдесят рублей 00 копеек)</t>
  </si>
  <si>
    <t>Итого по коду аналитического показателя 213: 762 250,00 (Семьсот шестьдесят две тысячи двести пятьдесят рублей 00 копеек)</t>
  </si>
  <si>
    <t>ВСЕГО ПО ВИДУ РАСХОДОВ 119:  762 250,00 (Семьсот шестьдесят две тысячи двести пятьдесят рублей 00 копеек)</t>
  </si>
  <si>
    <t>госпошлина за лицензирование</t>
  </si>
  <si>
    <t>СОГЛАСОВАНО</t>
  </si>
  <si>
    <t xml:space="preserve"> (наименование должности лица, согласующего
             бюджетную смету)</t>
  </si>
  <si>
    <t>(наименование органа государственной власти,</t>
  </si>
  <si>
    <t xml:space="preserve">       согласующего бюджетную смету)</t>
  </si>
  <si>
    <t xml:space="preserve">заведующая </t>
  </si>
  <si>
    <t>отделом образования администрации Лузского района</t>
  </si>
  <si>
    <t>Лаури Л.А.</t>
  </si>
  <si>
    <t>921-0702-010080219Б</t>
  </si>
  <si>
    <t>921-1004-010080219Б</t>
  </si>
  <si>
    <t>ВСЕГО ПО ВИДУ РАСХОДОВ 112: 690,00 (Шестьсот девяносто рублей 00 копеек)</t>
  </si>
  <si>
    <t>"10"   января  20 19 г.</t>
  </si>
  <si>
    <t>Итого по коду аналитического показателя  291:   70 590,00,00 (Семьдесят тысяч пятьсот девяносто рублей 00 копеек)</t>
  </si>
  <si>
    <t>Итого по коду аналитического показателя  292:   100,00 (Сто  рублей 00 копеек)</t>
  </si>
  <si>
    <t>Итого по коду аналитического показателя  291:   900,00 (Девятьсот  рублей 00 копеек)</t>
  </si>
  <si>
    <t>ВСЕГО ПО ВИДУ РАСХОДОВ 853:1 000,00 (Одна тысяча рублей 00 копеек)</t>
  </si>
  <si>
    <t>Код аналитического показателя 292 ""Штрафы за нарушение законодательства о налогах и сборах, законодательства о страховых взносах" "</t>
  </si>
  <si>
    <t>"10"  января 2019 г.</t>
  </si>
</sst>
</file>

<file path=xl/styles.xml><?xml version="1.0" encoding="utf-8"?>
<styleSheet xmlns="http://schemas.openxmlformats.org/spreadsheetml/2006/main">
  <fonts count="23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u/>
      <sz val="12"/>
      <name val="Arial Cyr"/>
      <family val="2"/>
      <charset val="204"/>
    </font>
    <font>
      <b/>
      <sz val="10"/>
      <name val="Arial Cyr"/>
      <charset val="204"/>
    </font>
    <font>
      <b/>
      <u/>
      <sz val="12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b/>
      <u/>
      <sz val="11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Arial Cyr"/>
      <family val="2"/>
    </font>
    <font>
      <sz val="8"/>
      <color rgb="FF000000"/>
      <name val="Arial Cyr"/>
      <family val="2"/>
    </font>
    <font>
      <sz val="7"/>
      <color indexed="8"/>
      <name val="Arial Cyr"/>
      <family val="2"/>
    </font>
    <font>
      <sz val="10"/>
      <color indexed="8"/>
      <name val="Arial Cyr"/>
      <family val="2"/>
    </font>
    <font>
      <sz val="10"/>
      <color indexed="8"/>
      <name val="Arial Cyr"/>
      <charset val="204"/>
    </font>
    <font>
      <sz val="7"/>
      <color rgb="FF000000"/>
      <name val="Arial Cyr"/>
      <family val="2"/>
    </font>
    <font>
      <sz val="11"/>
      <color indexed="8"/>
      <name val="Arial Cyr"/>
      <family val="2"/>
    </font>
    <font>
      <sz val="11"/>
      <color rgb="FF000000"/>
      <name val="Arial Cyr"/>
      <family val="2"/>
    </font>
    <font>
      <b/>
      <sz val="10"/>
      <color rgb="FF000000"/>
      <name val="Arial Cyr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13" fillId="0" borderId="0">
      <alignment horizontal="center"/>
    </xf>
    <xf numFmtId="0" fontId="13" fillId="0" borderId="12">
      <alignment horizontal="left" wrapText="1"/>
    </xf>
    <xf numFmtId="0" fontId="14" fillId="0" borderId="13">
      <alignment horizontal="right" vertical="top" wrapText="1"/>
    </xf>
    <xf numFmtId="0" fontId="13" fillId="0" borderId="0"/>
    <xf numFmtId="0" fontId="14" fillId="0" borderId="0">
      <alignment horizontal="center" vertical="top"/>
    </xf>
    <xf numFmtId="0" fontId="13" fillId="0" borderId="12"/>
    <xf numFmtId="0" fontId="14" fillId="0" borderId="13">
      <alignment horizontal="left" vertical="top" wrapText="1"/>
    </xf>
  </cellStyleXfs>
  <cellXfs count="159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4" fontId="5" fillId="0" borderId="1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5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4" fontId="1" fillId="0" borderId="1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/>
    </xf>
    <xf numFmtId="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/>
    </xf>
    <xf numFmtId="0" fontId="0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/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3" xfId="0" applyFont="1" applyBorder="1" applyAlignment="1">
      <alignment vertical="center" wrapText="1"/>
    </xf>
    <xf numFmtId="0" fontId="0" fillId="0" borderId="0" xfId="0" applyBorder="1" applyAlignment="1"/>
    <xf numFmtId="0" fontId="5" fillId="0" borderId="0" xfId="0" applyNumberFormat="1" applyFont="1" applyBorder="1" applyAlignment="1">
      <alignment horizontal="center" vertical="center"/>
    </xf>
    <xf numFmtId="4" fontId="0" fillId="0" borderId="0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0" fontId="13" fillId="0" borderId="0" xfId="2" applyNumberFormat="1" applyBorder="1" applyAlignment="1" applyProtection="1"/>
    <xf numFmtId="0" fontId="13" fillId="0" borderId="0" xfId="3" applyNumberFormat="1" applyBorder="1" applyAlignment="1" applyProtection="1">
      <alignment wrapText="1"/>
    </xf>
    <xf numFmtId="0" fontId="15" fillId="0" borderId="0" xfId="4" applyNumberFormat="1" applyFont="1" applyBorder="1" applyAlignment="1" applyProtection="1">
      <alignment vertical="top" wrapText="1"/>
    </xf>
    <xf numFmtId="0" fontId="16" fillId="0" borderId="0" xfId="3" applyNumberFormat="1" applyFont="1" applyBorder="1" applyAlignment="1" applyProtection="1">
      <alignment wrapText="1"/>
    </xf>
    <xf numFmtId="0" fontId="13" fillId="0" borderId="0" xfId="5" applyNumberFormat="1" applyProtection="1"/>
    <xf numFmtId="0" fontId="13" fillId="0" borderId="14" xfId="2" applyNumberFormat="1" applyBorder="1" applyProtection="1">
      <alignment horizontal="center"/>
    </xf>
    <xf numFmtId="0" fontId="18" fillId="0" borderId="0" xfId="6" applyNumberFormat="1" applyFont="1" applyProtection="1">
      <alignment horizontal="center" vertical="top"/>
    </xf>
    <xf numFmtId="0" fontId="16" fillId="0" borderId="0" xfId="5" applyNumberFormat="1" applyFont="1" applyAlignment="1" applyProtection="1"/>
    <xf numFmtId="0" fontId="16" fillId="0" borderId="0" xfId="3" applyNumberFormat="1" applyFont="1" applyBorder="1" applyAlignment="1" applyProtection="1">
      <alignment horizontal="center" wrapText="1"/>
    </xf>
    <xf numFmtId="0" fontId="13" fillId="0" borderId="0" xfId="3" applyBorder="1" applyAlignment="1">
      <alignment horizontal="center" wrapText="1"/>
    </xf>
    <xf numFmtId="0" fontId="0" fillId="0" borderId="0" xfId="0" applyFont="1"/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3" fillId="0" borderId="0" xfId="2" applyBorder="1" applyAlignment="1"/>
    <xf numFmtId="0" fontId="18" fillId="0" borderId="0" xfId="7" applyNumberFormat="1" applyFont="1" applyBorder="1" applyAlignment="1" applyProtection="1"/>
    <xf numFmtId="0" fontId="16" fillId="0" borderId="0" xfId="5" applyNumberFormat="1" applyFont="1" applyBorder="1" applyAlignment="1" applyProtection="1"/>
    <xf numFmtId="0" fontId="13" fillId="0" borderId="0" xfId="5" applyBorder="1" applyAlignment="1"/>
    <xf numFmtId="0" fontId="17" fillId="0" borderId="0" xfId="2" applyNumberFormat="1" applyFont="1" applyBorder="1" applyProtection="1">
      <alignment horizontal="center"/>
    </xf>
    <xf numFmtId="0" fontId="14" fillId="0" borderId="0" xfId="6" applyNumberFormat="1" applyBorder="1" applyAlignment="1" applyProtection="1">
      <alignment vertical="top"/>
    </xf>
    <xf numFmtId="0" fontId="2" fillId="0" borderId="0" xfId="0" applyFont="1" applyAlignment="1">
      <alignment horizontal="left" vertical="center" wrapText="1"/>
    </xf>
    <xf numFmtId="2" fontId="0" fillId="0" borderId="0" xfId="0" applyNumberFormat="1"/>
    <xf numFmtId="0" fontId="22" fillId="0" borderId="0" xfId="0" applyFont="1"/>
    <xf numFmtId="0" fontId="22" fillId="0" borderId="0" xfId="0" applyFont="1" applyBorder="1" applyAlignment="1"/>
    <xf numFmtId="0" fontId="22" fillId="0" borderId="0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wrapText="1"/>
    </xf>
    <xf numFmtId="0" fontId="11" fillId="2" borderId="6" xfId="0" applyFont="1" applyFill="1" applyBorder="1" applyAlignment="1">
      <alignment wrapText="1"/>
    </xf>
    <xf numFmtId="0" fontId="11" fillId="2" borderId="6" xfId="0" applyFont="1" applyFill="1" applyBorder="1"/>
    <xf numFmtId="0" fontId="12" fillId="2" borderId="9" xfId="0" applyFont="1" applyFill="1" applyBorder="1" applyAlignment="1">
      <alignment horizontal="left" wrapText="1"/>
    </xf>
    <xf numFmtId="0" fontId="12" fillId="2" borderId="10" xfId="0" applyFont="1" applyFill="1" applyBorder="1" applyAlignment="1">
      <alignment horizontal="right" wrapText="1"/>
    </xf>
    <xf numFmtId="0" fontId="12" fillId="2" borderId="11" xfId="0" applyFont="1" applyFill="1" applyBorder="1" applyAlignment="1">
      <alignment horizontal="right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18" fillId="0" borderId="0" xfId="5" applyNumberFormat="1" applyFont="1" applyBorder="1" applyAlignment="1" applyProtection="1">
      <alignment horizontal="center"/>
    </xf>
    <xf numFmtId="0" fontId="18" fillId="0" borderId="15" xfId="6" applyNumberFormat="1" applyFont="1" applyBorder="1" applyAlignment="1" applyProtection="1">
      <alignment horizontal="center" vertical="top"/>
    </xf>
    <xf numFmtId="0" fontId="17" fillId="0" borderId="14" xfId="2" applyNumberFormat="1" applyFont="1" applyBorder="1" applyAlignment="1" applyProtection="1">
      <alignment horizontal="center"/>
    </xf>
    <xf numFmtId="0" fontId="21" fillId="0" borderId="0" xfId="7" applyNumberFormat="1" applyFont="1" applyBorder="1" applyAlignment="1" applyProtection="1">
      <alignment horizontal="center" vertical="center" wrapText="1"/>
    </xf>
    <xf numFmtId="0" fontId="19" fillId="0" borderId="14" xfId="8" applyNumberFormat="1" applyFont="1" applyBorder="1" applyAlignment="1" applyProtection="1">
      <alignment horizontal="center" vertical="top" wrapText="1"/>
    </xf>
    <xf numFmtId="0" fontId="18" fillId="0" borderId="15" xfId="7" applyNumberFormat="1" applyFont="1" applyBorder="1" applyAlignment="1" applyProtection="1">
      <alignment horizontal="center" wrapText="1"/>
    </xf>
    <xf numFmtId="0" fontId="20" fillId="0" borderId="14" xfId="7" applyNumberFormat="1" applyFont="1" applyBorder="1" applyAlignment="1" applyProtection="1">
      <alignment horizontal="center"/>
    </xf>
    <xf numFmtId="0" fontId="18" fillId="0" borderId="15" xfId="5" applyNumberFormat="1" applyFont="1" applyBorder="1" applyAlignment="1" applyProtection="1">
      <alignment horizontal="center"/>
    </xf>
    <xf numFmtId="0" fontId="13" fillId="0" borderId="0" xfId="2" applyAlignment="1">
      <alignment horizontal="center"/>
    </xf>
    <xf numFmtId="0" fontId="13" fillId="0" borderId="12" xfId="3" applyNumberFormat="1" applyAlignment="1" applyProtection="1">
      <alignment horizontal="center" wrapText="1"/>
    </xf>
    <xf numFmtId="0" fontId="15" fillId="0" borderId="13" xfId="4" applyFont="1" applyAlignment="1">
      <alignment horizontal="center" vertical="top" wrapText="1"/>
    </xf>
    <xf numFmtId="0" fontId="13" fillId="0" borderId="12" xfId="3" applyAlignment="1">
      <alignment horizontal="center" wrapText="1"/>
    </xf>
    <xf numFmtId="0" fontId="15" fillId="0" borderId="13" xfId="4" applyNumberFormat="1" applyFont="1" applyAlignment="1" applyProtection="1">
      <alignment horizontal="center" vertical="top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8" fillId="0" borderId="14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13" fillId="0" borderId="0" xfId="5" applyAlignment="1">
      <alignment horizontal="right"/>
    </xf>
    <xf numFmtId="0" fontId="11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 wrapText="1"/>
    </xf>
    <xf numFmtId="0" fontId="11" fillId="2" borderId="2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0" fontId="6" fillId="2" borderId="0" xfId="0" applyFont="1" applyFill="1" applyAlignment="1">
      <alignment horizontal="left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" fontId="0" fillId="0" borderId="2" xfId="0" applyNumberFormat="1" applyBorder="1" applyAlignment="1">
      <alignment horizontal="left" wrapText="1"/>
    </xf>
    <xf numFmtId="4" fontId="0" fillId="0" borderId="4" xfId="0" applyNumberFormat="1" applyBorder="1" applyAlignment="1">
      <alignment horizontal="left" wrapText="1"/>
    </xf>
    <xf numFmtId="4" fontId="0" fillId="0" borderId="3" xfId="0" applyNumberFormat="1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4" fontId="0" fillId="0" borderId="2" xfId="0" applyNumberFormat="1" applyBorder="1" applyAlignment="1">
      <alignment horizontal="left"/>
    </xf>
    <xf numFmtId="4" fontId="0" fillId="0" borderId="4" xfId="0" applyNumberFormat="1" applyBorder="1" applyAlignment="1">
      <alignment horizontal="left"/>
    </xf>
    <xf numFmtId="4" fontId="0" fillId="0" borderId="3" xfId="0" applyNumberFormat="1" applyBorder="1" applyAlignment="1">
      <alignment horizontal="left"/>
    </xf>
    <xf numFmtId="0" fontId="5" fillId="0" borderId="0" xfId="0" applyFont="1" applyAlignment="1">
      <alignment horizontal="left" vertical="top" wrapText="1"/>
    </xf>
    <xf numFmtId="0" fontId="0" fillId="0" borderId="2" xfId="0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4" fillId="2" borderId="0" xfId="0" applyFont="1" applyFill="1" applyAlignment="1">
      <alignment horizontal="left"/>
    </xf>
    <xf numFmtId="0" fontId="0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0" fillId="0" borderId="4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0" borderId="3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4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</cellXfs>
  <cellStyles count="9">
    <cellStyle name="xl22" xfId="5"/>
    <cellStyle name="xl25" xfId="2"/>
    <cellStyle name="xl26" xfId="6"/>
    <cellStyle name="xl40" xfId="3"/>
    <cellStyle name="xl49" xfId="7"/>
    <cellStyle name="xl50" xfId="8"/>
    <cellStyle name="xl66" xfId="4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F11"/>
  <sheetViews>
    <sheetView workbookViewId="0">
      <selection activeCell="K9" sqref="K9"/>
    </sheetView>
  </sheetViews>
  <sheetFormatPr defaultRowHeight="12.75"/>
  <cols>
    <col min="1" max="1" width="48.140625" customWidth="1"/>
    <col min="2" max="2" width="5.5703125" customWidth="1"/>
    <col min="3" max="3" width="7" customWidth="1"/>
    <col min="4" max="4" width="9.140625" hidden="1" customWidth="1"/>
    <col min="5" max="5" width="10.28515625" customWidth="1"/>
    <col min="6" max="6" width="15" customWidth="1"/>
  </cols>
  <sheetData>
    <row r="3" spans="1:6" ht="15.75">
      <c r="A3" s="79" t="s">
        <v>3</v>
      </c>
      <c r="B3" s="79"/>
      <c r="C3" s="79"/>
      <c r="D3" s="79"/>
      <c r="E3" s="79"/>
      <c r="F3" s="79"/>
    </row>
    <row r="5" spans="1:6" ht="25.5">
      <c r="A5" s="6" t="s">
        <v>4</v>
      </c>
      <c r="B5" s="7" t="s">
        <v>6</v>
      </c>
      <c r="C5" s="80" t="s">
        <v>5</v>
      </c>
      <c r="D5" s="81"/>
      <c r="E5" s="8" t="s">
        <v>0</v>
      </c>
      <c r="F5" s="8" t="s">
        <v>1</v>
      </c>
    </row>
    <row r="6" spans="1:6" ht="18" customHeight="1">
      <c r="A6" s="9" t="s">
        <v>7</v>
      </c>
      <c r="B6" s="9" t="s">
        <v>8</v>
      </c>
      <c r="C6" s="80">
        <v>20</v>
      </c>
      <c r="D6" s="81"/>
      <c r="E6" s="10">
        <v>150</v>
      </c>
      <c r="F6" s="10">
        <v>3000</v>
      </c>
    </row>
    <row r="7" spans="1:6">
      <c r="A7" s="5" t="s">
        <v>2</v>
      </c>
      <c r="B7" s="5"/>
      <c r="C7" s="75"/>
      <c r="D7" s="76"/>
      <c r="E7" s="3"/>
      <c r="F7" s="3">
        <f>SUM(F6:F6)</f>
        <v>3000</v>
      </c>
    </row>
    <row r="8" spans="1:6">
      <c r="D8" s="1"/>
    </row>
    <row r="9" spans="1:6" ht="26.25" customHeight="1">
      <c r="A9" s="77" t="s">
        <v>9</v>
      </c>
      <c r="B9" s="77"/>
      <c r="C9" s="78"/>
      <c r="D9" s="78"/>
      <c r="E9" s="78"/>
      <c r="F9" s="78"/>
    </row>
    <row r="10" spans="1:6">
      <c r="A10" s="4"/>
      <c r="B10" s="4"/>
      <c r="C10" s="4"/>
      <c r="D10" s="4"/>
      <c r="E10" s="4"/>
      <c r="F10" s="4"/>
    </row>
    <row r="11" spans="1:6">
      <c r="A11" s="4"/>
      <c r="B11" s="4"/>
      <c r="C11" s="4"/>
      <c r="D11" s="4"/>
      <c r="E11" s="4"/>
      <c r="F11" s="4"/>
    </row>
  </sheetData>
  <mergeCells count="5">
    <mergeCell ref="C7:D7"/>
    <mergeCell ref="A9:F9"/>
    <mergeCell ref="A3:F3"/>
    <mergeCell ref="C5:D5"/>
    <mergeCell ref="C6:D6"/>
  </mergeCells>
  <phoneticPr fontId="0" type="noConversion"/>
  <pageMargins left="0.78740157480314965" right="0.78740157480314965" top="0.39370078740157483" bottom="0.98425196850393704" header="0.51181102362204722" footer="0.51181102362204722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49"/>
  <sheetViews>
    <sheetView tabSelected="1" topLeftCell="A68" workbookViewId="0">
      <selection activeCell="L76" sqref="L76"/>
    </sheetView>
  </sheetViews>
  <sheetFormatPr defaultRowHeight="12.75"/>
  <cols>
    <col min="1" max="1" width="20" customWidth="1"/>
    <col min="2" max="2" width="6.7109375" customWidth="1"/>
    <col min="3" max="3" width="10.140625" customWidth="1"/>
    <col min="4" max="4" width="13" customWidth="1"/>
    <col min="5" max="5" width="11.28515625" customWidth="1"/>
    <col min="6" max="6" width="12" customWidth="1"/>
    <col min="7" max="7" width="11" customWidth="1"/>
    <col min="8" max="8" width="6.28515625" customWidth="1"/>
    <col min="10" max="10" width="10.5703125" bestFit="1" customWidth="1"/>
  </cols>
  <sheetData>
    <row r="1" spans="1:8" ht="12" customHeight="1">
      <c r="E1" s="41"/>
      <c r="F1" s="91" t="s">
        <v>76</v>
      </c>
      <c r="G1" s="91"/>
      <c r="H1" s="91"/>
    </row>
    <row r="2" spans="1:8" ht="26.25" customHeight="1">
      <c r="E2" s="42"/>
      <c r="F2" s="92" t="s">
        <v>83</v>
      </c>
      <c r="G2" s="92"/>
      <c r="H2" s="92"/>
    </row>
    <row r="3" spans="1:8" ht="27" customHeight="1">
      <c r="E3" s="43"/>
      <c r="F3" s="93" t="s">
        <v>77</v>
      </c>
      <c r="G3" s="93"/>
      <c r="H3" s="93"/>
    </row>
    <row r="4" spans="1:8">
      <c r="E4" s="44"/>
      <c r="F4" s="94" t="s">
        <v>84</v>
      </c>
      <c r="G4" s="94"/>
      <c r="H4" s="94"/>
    </row>
    <row r="5" spans="1:8" ht="26.25" customHeight="1">
      <c r="E5" s="43"/>
      <c r="F5" s="95" t="s">
        <v>78</v>
      </c>
      <c r="G5" s="95"/>
      <c r="H5" s="95"/>
    </row>
    <row r="6" spans="1:8">
      <c r="E6" s="45"/>
      <c r="F6" s="46"/>
      <c r="G6" s="85" t="s">
        <v>85</v>
      </c>
      <c r="H6" s="85"/>
    </row>
    <row r="7" spans="1:8">
      <c r="E7" s="45"/>
      <c r="F7" s="47" t="s">
        <v>79</v>
      </c>
      <c r="G7" s="84" t="s">
        <v>80</v>
      </c>
      <c r="H7" s="84"/>
    </row>
    <row r="8" spans="1:8">
      <c r="E8" s="48"/>
      <c r="F8" s="109" t="s">
        <v>103</v>
      </c>
      <c r="G8" s="109"/>
      <c r="H8" s="109"/>
    </row>
    <row r="9" spans="1:8">
      <c r="E9" s="49"/>
      <c r="F9" s="50"/>
      <c r="G9" s="50"/>
      <c r="H9" s="50"/>
    </row>
    <row r="10" spans="1:8" ht="15.75">
      <c r="A10" s="63" t="s">
        <v>81</v>
      </c>
      <c r="B10" s="64"/>
      <c r="C10" s="107" t="s">
        <v>101</v>
      </c>
      <c r="D10" s="107"/>
      <c r="E10" s="107"/>
      <c r="F10" s="107"/>
      <c r="G10" s="50"/>
      <c r="H10" s="50"/>
    </row>
    <row r="11" spans="1:8" ht="15">
      <c r="A11" s="63"/>
      <c r="B11" s="65"/>
      <c r="C11" s="65"/>
      <c r="D11" s="65"/>
      <c r="E11" s="65"/>
      <c r="F11" s="65"/>
      <c r="G11" s="50"/>
      <c r="H11" s="50"/>
    </row>
    <row r="12" spans="1:8" ht="15.75">
      <c r="A12" s="108" t="s">
        <v>82</v>
      </c>
      <c r="B12" s="108"/>
      <c r="C12" s="107" t="s">
        <v>86</v>
      </c>
      <c r="D12" s="107"/>
      <c r="E12" s="107"/>
      <c r="F12" s="107"/>
      <c r="G12" s="50"/>
      <c r="H12" s="50"/>
    </row>
    <row r="13" spans="1:8">
      <c r="E13" s="49"/>
      <c r="F13" s="50"/>
      <c r="G13" s="50"/>
      <c r="H13" s="50"/>
    </row>
    <row r="14" spans="1:8" ht="29.25" customHeight="1">
      <c r="A14" s="103" t="s">
        <v>25</v>
      </c>
      <c r="B14" s="103"/>
      <c r="C14" s="103"/>
      <c r="D14" s="103"/>
      <c r="E14" s="103"/>
      <c r="F14" s="103"/>
      <c r="G14" s="103"/>
      <c r="H14" s="50"/>
    </row>
    <row r="15" spans="1:8">
      <c r="A15" s="2"/>
      <c r="B15" s="2"/>
      <c r="H15" s="50"/>
    </row>
    <row r="16" spans="1:8" ht="15.75">
      <c r="A16" s="105" t="s">
        <v>45</v>
      </c>
      <c r="B16" s="105"/>
      <c r="C16" s="105"/>
      <c r="D16" s="105"/>
      <c r="E16" s="105"/>
      <c r="F16" s="105"/>
      <c r="G16" s="105"/>
      <c r="H16" s="50"/>
    </row>
    <row r="17" spans="1:8">
      <c r="H17" s="50"/>
    </row>
    <row r="18" spans="1:8" ht="76.5">
      <c r="A18" s="104" t="s">
        <v>10</v>
      </c>
      <c r="B18" s="104"/>
      <c r="C18" s="104"/>
      <c r="D18" s="15" t="s">
        <v>19</v>
      </c>
      <c r="E18" s="15" t="s">
        <v>12</v>
      </c>
      <c r="F18" s="15" t="s">
        <v>20</v>
      </c>
      <c r="G18" s="22" t="s">
        <v>26</v>
      </c>
      <c r="H18" s="50"/>
    </row>
    <row r="19" spans="1:8" ht="24" customHeight="1">
      <c r="A19" s="100" t="s">
        <v>21</v>
      </c>
      <c r="B19" s="101"/>
      <c r="C19" s="102"/>
      <c r="D19" s="19">
        <v>1</v>
      </c>
      <c r="E19" s="14">
        <v>12</v>
      </c>
      <c r="F19" s="18">
        <v>57.5</v>
      </c>
      <c r="G19" s="21">
        <v>690</v>
      </c>
      <c r="H19" s="50"/>
    </row>
    <row r="20" spans="1:8">
      <c r="A20" s="17"/>
      <c r="B20" s="17"/>
      <c r="C20" s="17"/>
      <c r="D20" s="17"/>
      <c r="E20" s="17"/>
      <c r="F20" s="17"/>
      <c r="G20" s="17"/>
      <c r="H20" s="50"/>
    </row>
    <row r="21" spans="1:8">
      <c r="A21" s="106" t="s">
        <v>51</v>
      </c>
      <c r="B21" s="106"/>
      <c r="C21" s="106"/>
      <c r="D21" s="106"/>
      <c r="E21" s="106"/>
      <c r="F21" s="106"/>
      <c r="G21" s="106"/>
      <c r="H21" s="50"/>
    </row>
    <row r="22" spans="1:8">
      <c r="E22" s="49"/>
      <c r="F22" s="50"/>
      <c r="G22" s="50"/>
      <c r="H22" s="50"/>
    </row>
    <row r="23" spans="1:8" ht="26.25" customHeight="1">
      <c r="A23" s="82" t="s">
        <v>102</v>
      </c>
      <c r="B23" s="82"/>
      <c r="C23" s="82"/>
      <c r="D23" s="82"/>
      <c r="E23" s="82"/>
      <c r="F23" s="82"/>
      <c r="G23" s="82"/>
      <c r="H23" s="50"/>
    </row>
    <row r="24" spans="1:8" ht="9" customHeight="1">
      <c r="E24" s="49"/>
      <c r="F24" s="50"/>
      <c r="G24" s="50"/>
      <c r="H24" s="50"/>
    </row>
    <row r="25" spans="1:8" hidden="1">
      <c r="E25" s="49"/>
      <c r="F25" s="50"/>
      <c r="G25" s="50"/>
      <c r="H25" s="50"/>
    </row>
    <row r="26" spans="1:8" ht="2.25" customHeight="1">
      <c r="E26" s="49"/>
      <c r="F26" s="50"/>
      <c r="G26" s="50"/>
      <c r="H26" s="50"/>
    </row>
    <row r="27" spans="1:8" ht="15.75">
      <c r="A27" s="63" t="s">
        <v>81</v>
      </c>
      <c r="B27" s="64"/>
      <c r="C27" s="107" t="s">
        <v>100</v>
      </c>
      <c r="D27" s="107"/>
      <c r="E27" s="107"/>
      <c r="F27" s="107"/>
      <c r="G27" s="50"/>
      <c r="H27" s="50"/>
    </row>
    <row r="28" spans="1:8">
      <c r="A28" s="51"/>
      <c r="B28" s="52"/>
      <c r="C28" s="53"/>
      <c r="D28" s="53"/>
      <c r="E28" s="53"/>
      <c r="F28" s="53"/>
      <c r="G28" s="50"/>
      <c r="H28" s="50"/>
    </row>
    <row r="29" spans="1:8" ht="3" customHeight="1"/>
    <row r="30" spans="1:8" ht="31.5" customHeight="1">
      <c r="A30" s="99" t="s">
        <v>24</v>
      </c>
      <c r="B30" s="99"/>
      <c r="C30" s="99"/>
      <c r="D30" s="99"/>
      <c r="E30" s="99"/>
      <c r="F30" s="99"/>
      <c r="G30" s="99"/>
    </row>
    <row r="31" spans="1:8" ht="0.75" customHeight="1">
      <c r="A31" s="13"/>
    </row>
    <row r="32" spans="1:8" ht="34.5" customHeight="1">
      <c r="A32" s="116" t="s">
        <v>29</v>
      </c>
      <c r="B32" s="116"/>
      <c r="C32" s="116"/>
      <c r="D32" s="116"/>
      <c r="E32" s="116"/>
    </row>
    <row r="34" spans="1:9" ht="15">
      <c r="A34" s="110" t="s">
        <v>61</v>
      </c>
      <c r="B34" s="110" t="s">
        <v>62</v>
      </c>
      <c r="C34" s="113" t="s">
        <v>63</v>
      </c>
      <c r="D34" s="114"/>
      <c r="E34" s="114"/>
      <c r="F34" s="114"/>
      <c r="G34" s="115"/>
      <c r="H34" s="96" t="s">
        <v>27</v>
      </c>
      <c r="I34" s="110" t="s">
        <v>64</v>
      </c>
    </row>
    <row r="35" spans="1:9" ht="21.75" customHeight="1">
      <c r="A35" s="110"/>
      <c r="B35" s="110"/>
      <c r="C35" s="66" t="s">
        <v>65</v>
      </c>
      <c r="D35" s="111" t="s">
        <v>14</v>
      </c>
      <c r="E35" s="111"/>
      <c r="F35" s="111"/>
      <c r="G35" s="111"/>
      <c r="H35" s="97"/>
      <c r="I35" s="110"/>
    </row>
    <row r="36" spans="1:9" ht="82.5" customHeight="1">
      <c r="A36" s="110"/>
      <c r="B36" s="110"/>
      <c r="C36" s="66" t="s">
        <v>66</v>
      </c>
      <c r="D36" s="67" t="s">
        <v>67</v>
      </c>
      <c r="E36" s="67" t="s">
        <v>68</v>
      </c>
      <c r="F36" s="67" t="s">
        <v>69</v>
      </c>
      <c r="G36" s="67" t="s">
        <v>70</v>
      </c>
      <c r="H36" s="98"/>
      <c r="I36" s="110"/>
    </row>
    <row r="37" spans="1:9" ht="15">
      <c r="A37" s="68">
        <v>1</v>
      </c>
      <c r="B37" s="68">
        <v>2</v>
      </c>
      <c r="C37" s="68">
        <v>3</v>
      </c>
      <c r="D37" s="68">
        <v>4</v>
      </c>
      <c r="E37" s="68">
        <v>5</v>
      </c>
      <c r="F37" s="68">
        <v>6</v>
      </c>
      <c r="G37" s="68">
        <v>7</v>
      </c>
      <c r="H37" s="68">
        <v>8</v>
      </c>
      <c r="I37" s="68">
        <v>9</v>
      </c>
    </row>
    <row r="38" spans="1:9" ht="41.25" customHeight="1">
      <c r="A38" s="69" t="s">
        <v>71</v>
      </c>
      <c r="B38" s="69">
        <v>1</v>
      </c>
      <c r="C38" s="69">
        <f>D38+E38+F38+G38</f>
        <v>21238</v>
      </c>
      <c r="D38" s="69">
        <v>15390</v>
      </c>
      <c r="E38" s="69">
        <v>2770</v>
      </c>
      <c r="F38" s="69">
        <v>3078</v>
      </c>
      <c r="G38" s="69"/>
      <c r="H38" s="69">
        <v>12</v>
      </c>
      <c r="I38" s="69">
        <f>B38*C38*H38</f>
        <v>254856</v>
      </c>
    </row>
    <row r="39" spans="1:9" ht="29.25" customHeight="1">
      <c r="A39" s="69" t="s">
        <v>72</v>
      </c>
      <c r="B39" s="69">
        <v>10.28</v>
      </c>
      <c r="C39" s="69">
        <f t="shared" ref="C39:C41" si="0">D39+E39+F39+G39</f>
        <v>9182.85</v>
      </c>
      <c r="D39" s="69">
        <v>5934</v>
      </c>
      <c r="E39" s="69">
        <v>1198.8499999999999</v>
      </c>
      <c r="F39" s="69">
        <v>2050</v>
      </c>
      <c r="G39" s="69"/>
      <c r="H39" s="69">
        <v>12</v>
      </c>
      <c r="I39" s="69">
        <f t="shared" ref="I39:I41" si="1">B39*C39*H39</f>
        <v>1132796.3760000002</v>
      </c>
    </row>
    <row r="40" spans="1:9" ht="33.75" customHeight="1" thickBot="1">
      <c r="A40" s="69" t="s">
        <v>73</v>
      </c>
      <c r="B40" s="69">
        <v>7.3</v>
      </c>
      <c r="C40" s="69">
        <f t="shared" si="0"/>
        <v>12972</v>
      </c>
      <c r="D40" s="69">
        <v>3467.71</v>
      </c>
      <c r="E40" s="69">
        <v>416.12</v>
      </c>
      <c r="F40" s="69">
        <v>4498.6000000000004</v>
      </c>
      <c r="G40" s="69">
        <v>4589.57</v>
      </c>
      <c r="H40" s="69">
        <v>12</v>
      </c>
      <c r="I40" s="69">
        <f t="shared" si="1"/>
        <v>1136347.2</v>
      </c>
    </row>
    <row r="41" spans="1:9" ht="31.5" hidden="1" customHeight="1" thickBot="1">
      <c r="A41" s="70" t="s">
        <v>74</v>
      </c>
      <c r="B41" s="69"/>
      <c r="C41" s="70">
        <f t="shared" si="0"/>
        <v>0</v>
      </c>
      <c r="D41" s="71"/>
      <c r="E41" s="71"/>
      <c r="F41" s="71"/>
      <c r="G41" s="71"/>
      <c r="H41" s="71"/>
      <c r="I41" s="69">
        <f t="shared" si="1"/>
        <v>0</v>
      </c>
    </row>
    <row r="42" spans="1:9" ht="24.75" customHeight="1" thickBot="1">
      <c r="A42" s="72" t="s">
        <v>2</v>
      </c>
      <c r="B42" s="73">
        <f>SUM(B38:B41)</f>
        <v>18.579999999999998</v>
      </c>
      <c r="C42" s="73">
        <f t="shared" ref="C42:I42" si="2">SUM(C38:C41)</f>
        <v>43392.85</v>
      </c>
      <c r="D42" s="73">
        <f t="shared" si="2"/>
        <v>24791.71</v>
      </c>
      <c r="E42" s="73">
        <f t="shared" si="2"/>
        <v>4384.97</v>
      </c>
      <c r="F42" s="73">
        <f t="shared" si="2"/>
        <v>9626.6</v>
      </c>
      <c r="G42" s="73">
        <f t="shared" si="2"/>
        <v>4589.57</v>
      </c>
      <c r="H42" s="73"/>
      <c r="I42" s="74">
        <f t="shared" si="2"/>
        <v>2523999.5760000004</v>
      </c>
    </row>
    <row r="44" spans="1:9" ht="28.5" customHeight="1">
      <c r="A44" s="82" t="s">
        <v>75</v>
      </c>
      <c r="B44" s="82"/>
      <c r="C44" s="82"/>
      <c r="D44" s="82"/>
      <c r="E44" s="82"/>
      <c r="F44" s="82"/>
      <c r="G44" s="82"/>
    </row>
    <row r="45" spans="1:9" ht="18" customHeight="1">
      <c r="A45" s="38"/>
      <c r="B45" s="38"/>
      <c r="C45" s="38"/>
      <c r="D45" s="38"/>
      <c r="E45" s="38"/>
      <c r="F45" s="38"/>
      <c r="G45" s="38"/>
    </row>
    <row r="46" spans="1:9" ht="36.75" customHeight="1">
      <c r="A46" s="116" t="s">
        <v>45</v>
      </c>
      <c r="B46" s="116"/>
      <c r="C46" s="116"/>
      <c r="D46" s="116"/>
      <c r="E46" s="116"/>
      <c r="F46" s="116"/>
      <c r="G46" s="116"/>
      <c r="H46" s="116"/>
    </row>
    <row r="47" spans="1:9" ht="17.25" customHeight="1">
      <c r="A47" s="38"/>
      <c r="B47" s="38"/>
      <c r="C47" s="38"/>
      <c r="D47" s="38"/>
      <c r="E47" s="38"/>
      <c r="F47" s="38"/>
      <c r="G47" s="38"/>
    </row>
    <row r="48" spans="1:9" ht="30.75" customHeight="1">
      <c r="A48" s="117" t="s">
        <v>10</v>
      </c>
      <c r="B48" s="118"/>
      <c r="C48" s="118"/>
      <c r="D48" s="118"/>
      <c r="E48" s="118"/>
      <c r="F48" s="119"/>
      <c r="G48" s="54" t="s">
        <v>28</v>
      </c>
    </row>
    <row r="49" spans="1:7" ht="28.5" customHeight="1">
      <c r="A49" s="120" t="s">
        <v>87</v>
      </c>
      <c r="B49" s="121"/>
      <c r="C49" s="121"/>
      <c r="D49" s="121"/>
      <c r="E49" s="121"/>
      <c r="F49" s="122"/>
      <c r="G49" s="39">
        <v>5450</v>
      </c>
    </row>
    <row r="50" spans="1:7" ht="14.25" customHeight="1">
      <c r="A50" s="38"/>
      <c r="B50" s="38"/>
      <c r="C50" s="38"/>
      <c r="D50" s="38"/>
      <c r="E50" s="38"/>
      <c r="F50" s="38"/>
      <c r="G50" s="38"/>
    </row>
    <row r="51" spans="1:7" ht="28.5" customHeight="1">
      <c r="A51" s="82" t="s">
        <v>88</v>
      </c>
      <c r="B51" s="82"/>
      <c r="C51" s="82"/>
      <c r="D51" s="82"/>
      <c r="E51" s="82"/>
      <c r="F51" s="82"/>
      <c r="G51" s="82"/>
    </row>
    <row r="52" spans="1:7" ht="15" customHeight="1">
      <c r="A52" s="38"/>
      <c r="B52" s="38"/>
      <c r="C52" s="38"/>
      <c r="D52" s="38"/>
      <c r="E52" s="38"/>
      <c r="F52" s="38"/>
      <c r="G52" s="38"/>
    </row>
    <row r="53" spans="1:7" ht="28.5" customHeight="1">
      <c r="A53" s="82" t="s">
        <v>89</v>
      </c>
      <c r="B53" s="82"/>
      <c r="C53" s="82"/>
      <c r="D53" s="82"/>
      <c r="E53" s="82"/>
      <c r="F53" s="82"/>
      <c r="G53" s="82"/>
    </row>
    <row r="54" spans="1:7" ht="21" customHeight="1">
      <c r="A54" s="25"/>
      <c r="B54" s="25"/>
      <c r="C54" s="25"/>
      <c r="D54" s="25"/>
      <c r="E54" s="25"/>
    </row>
    <row r="55" spans="1:7" ht="52.5" customHeight="1">
      <c r="A55" s="112" t="s">
        <v>22</v>
      </c>
      <c r="B55" s="112"/>
      <c r="C55" s="112"/>
      <c r="D55" s="112"/>
      <c r="E55" s="112"/>
      <c r="F55" s="112"/>
      <c r="G55" s="112"/>
    </row>
    <row r="56" spans="1:7" ht="10.5" customHeight="1"/>
    <row r="57" spans="1:7" ht="20.25" customHeight="1">
      <c r="A57" s="132" t="s">
        <v>30</v>
      </c>
      <c r="B57" s="132"/>
      <c r="C57" s="132"/>
      <c r="D57" s="132"/>
      <c r="E57" s="132"/>
      <c r="F57" s="132"/>
      <c r="G57" s="132"/>
    </row>
    <row r="58" spans="1:7" ht="18.75" customHeight="1"/>
    <row r="59" spans="1:7" ht="29.25" customHeight="1">
      <c r="A59" s="117" t="s">
        <v>10</v>
      </c>
      <c r="B59" s="118"/>
      <c r="C59" s="118"/>
      <c r="D59" s="118"/>
      <c r="E59" s="118"/>
      <c r="F59" s="119"/>
      <c r="G59" s="54" t="s">
        <v>28</v>
      </c>
    </row>
    <row r="60" spans="1:7" ht="21" customHeight="1">
      <c r="A60" s="125" t="s">
        <v>11</v>
      </c>
      <c r="B60" s="126"/>
      <c r="C60" s="126"/>
      <c r="D60" s="126"/>
      <c r="E60" s="126"/>
      <c r="F60" s="127"/>
      <c r="G60" s="3">
        <v>762250</v>
      </c>
    </row>
    <row r="61" spans="1:7" ht="18" customHeight="1"/>
    <row r="62" spans="1:7" ht="27" customHeight="1">
      <c r="A62" s="128" t="s">
        <v>90</v>
      </c>
      <c r="B62" s="128"/>
      <c r="C62" s="128"/>
      <c r="D62" s="128"/>
      <c r="E62" s="128"/>
      <c r="F62" s="128"/>
      <c r="G62" s="128"/>
    </row>
    <row r="63" spans="1:7" ht="12" customHeight="1">
      <c r="A63" s="26"/>
      <c r="B63" s="26"/>
      <c r="C63" s="26"/>
      <c r="D63" s="26"/>
      <c r="E63" s="26"/>
    </row>
    <row r="64" spans="1:7" ht="30.75" customHeight="1">
      <c r="A64" s="82" t="s">
        <v>91</v>
      </c>
      <c r="B64" s="82"/>
      <c r="C64" s="82"/>
      <c r="D64" s="82"/>
      <c r="E64" s="82"/>
      <c r="F64" s="82"/>
      <c r="G64" s="82"/>
    </row>
    <row r="65" spans="1:8" ht="10.5" customHeight="1">
      <c r="A65" s="38"/>
      <c r="B65" s="38"/>
      <c r="C65" s="38"/>
      <c r="D65" s="38"/>
      <c r="E65" s="38"/>
      <c r="F65" s="38"/>
      <c r="G65" s="38"/>
    </row>
    <row r="66" spans="1:8" ht="12" hidden="1" customHeight="1">
      <c r="A66" s="136" t="s">
        <v>32</v>
      </c>
      <c r="B66" s="136"/>
      <c r="C66" s="136"/>
      <c r="D66" s="136"/>
      <c r="E66" s="136"/>
      <c r="F66" s="136"/>
      <c r="G66" s="136"/>
    </row>
    <row r="67" spans="1:8" ht="24" customHeight="1">
      <c r="A67" s="136"/>
      <c r="B67" s="136"/>
      <c r="C67" s="136"/>
      <c r="D67" s="136"/>
      <c r="E67" s="136"/>
      <c r="F67" s="136"/>
      <c r="G67" s="136"/>
    </row>
    <row r="68" spans="1:8" ht="18.75" customHeight="1">
      <c r="A68" s="25"/>
      <c r="B68" s="25"/>
      <c r="C68" s="25"/>
      <c r="D68" s="25"/>
      <c r="E68" s="25"/>
      <c r="F68" s="25"/>
      <c r="G68" s="25"/>
    </row>
    <row r="69" spans="1:8" ht="12.75" customHeight="1">
      <c r="A69" s="112" t="s">
        <v>31</v>
      </c>
      <c r="B69" s="112"/>
      <c r="C69" s="112"/>
      <c r="D69" s="112"/>
      <c r="E69" s="112"/>
      <c r="F69" s="112"/>
      <c r="G69" s="112"/>
    </row>
    <row r="70" spans="1:8" ht="12" customHeight="1">
      <c r="A70" s="25"/>
      <c r="B70" s="25"/>
      <c r="C70" s="25"/>
      <c r="D70" s="25"/>
      <c r="E70" s="25"/>
      <c r="F70" s="25"/>
      <c r="G70" s="25"/>
    </row>
    <row r="71" spans="1:8" ht="46.5" customHeight="1">
      <c r="A71" s="133" t="s">
        <v>10</v>
      </c>
      <c r="B71" s="133"/>
      <c r="C71" s="32"/>
      <c r="D71" s="27" t="s">
        <v>13</v>
      </c>
      <c r="E71" s="27" t="s">
        <v>15</v>
      </c>
      <c r="F71" s="27" t="s">
        <v>16</v>
      </c>
      <c r="G71" s="23" t="s">
        <v>26</v>
      </c>
    </row>
    <row r="72" spans="1:8" ht="25.5" customHeight="1">
      <c r="A72" s="134" t="s">
        <v>33</v>
      </c>
      <c r="B72" s="137"/>
      <c r="C72" s="24" t="s">
        <v>34</v>
      </c>
      <c r="D72" s="24" t="s">
        <v>23</v>
      </c>
      <c r="E72" s="20">
        <v>239.7</v>
      </c>
      <c r="F72" s="28">
        <v>2784.75</v>
      </c>
      <c r="G72" s="16">
        <v>667522</v>
      </c>
    </row>
    <row r="73" spans="1:8" ht="24.75" customHeight="1">
      <c r="A73" s="123" t="s">
        <v>35</v>
      </c>
      <c r="B73" s="124"/>
      <c r="C73" s="24" t="s">
        <v>36</v>
      </c>
      <c r="D73" s="27" t="s">
        <v>17</v>
      </c>
      <c r="E73" s="20">
        <v>18005.12</v>
      </c>
      <c r="F73" s="28">
        <v>7.8</v>
      </c>
      <c r="G73" s="16">
        <v>140440</v>
      </c>
    </row>
    <row r="74" spans="1:8" ht="12" customHeight="1">
      <c r="A74" s="123" t="s">
        <v>37</v>
      </c>
      <c r="B74" s="124"/>
      <c r="C74" s="24" t="s">
        <v>38</v>
      </c>
      <c r="D74" s="27" t="s">
        <v>18</v>
      </c>
      <c r="E74" s="20">
        <v>48.75</v>
      </c>
      <c r="F74" s="28">
        <v>85.92</v>
      </c>
      <c r="G74" s="16">
        <v>4189</v>
      </c>
      <c r="H74" s="29"/>
    </row>
    <row r="75" spans="1:8" ht="14.25" customHeight="1">
      <c r="A75" s="123" t="s">
        <v>39</v>
      </c>
      <c r="B75" s="124"/>
      <c r="C75" s="24" t="s">
        <v>40</v>
      </c>
      <c r="D75" s="27" t="s">
        <v>18</v>
      </c>
      <c r="E75" s="20">
        <v>48.75</v>
      </c>
      <c r="F75" s="28">
        <v>167.84</v>
      </c>
      <c r="G75" s="16">
        <v>8182</v>
      </c>
      <c r="H75" s="29"/>
    </row>
    <row r="76" spans="1:8" ht="41.25" customHeight="1">
      <c r="A76" s="134" t="s">
        <v>41</v>
      </c>
      <c r="B76" s="135"/>
      <c r="C76" s="24" t="s">
        <v>42</v>
      </c>
      <c r="D76" s="24" t="s">
        <v>18</v>
      </c>
      <c r="E76" s="20">
        <v>20.239999999999998</v>
      </c>
      <c r="F76" s="28">
        <v>971.21</v>
      </c>
      <c r="G76" s="16">
        <v>19667</v>
      </c>
      <c r="H76" s="33"/>
    </row>
    <row r="77" spans="1:8" ht="24" customHeight="1">
      <c r="A77" s="129" t="s">
        <v>2</v>
      </c>
      <c r="B77" s="130"/>
      <c r="C77" s="130"/>
      <c r="D77" s="130"/>
      <c r="E77" s="130"/>
      <c r="F77" s="131"/>
      <c r="G77" s="3">
        <f>G72+G73+G74+G75+G76</f>
        <v>840000</v>
      </c>
    </row>
    <row r="78" spans="1:8" ht="10.5" customHeight="1">
      <c r="A78" s="2"/>
      <c r="B78" s="2"/>
    </row>
    <row r="79" spans="1:8" ht="25.5" customHeight="1">
      <c r="A79" s="147" t="s">
        <v>43</v>
      </c>
      <c r="B79" s="147"/>
      <c r="C79" s="147"/>
      <c r="D79" s="147"/>
      <c r="E79" s="147"/>
      <c r="F79" s="147"/>
      <c r="G79" s="147"/>
    </row>
    <row r="80" spans="1:8" ht="10.5" customHeight="1">
      <c r="A80" s="2"/>
      <c r="B80" s="2"/>
    </row>
    <row r="81" spans="1:15" ht="25.5" customHeight="1">
      <c r="A81" s="82" t="s">
        <v>44</v>
      </c>
      <c r="B81" s="82"/>
      <c r="C81" s="82"/>
      <c r="D81" s="82"/>
      <c r="E81" s="82"/>
      <c r="F81" s="82"/>
      <c r="G81" s="82"/>
    </row>
    <row r="82" spans="1:15" ht="57" customHeight="1">
      <c r="A82" s="2"/>
      <c r="B82" s="2"/>
    </row>
    <row r="83" spans="1:15" ht="35.25" customHeight="1">
      <c r="A83" s="103" t="s">
        <v>46</v>
      </c>
      <c r="B83" s="103"/>
      <c r="C83" s="103"/>
      <c r="D83" s="103"/>
      <c r="E83" s="103"/>
      <c r="F83" s="103"/>
      <c r="G83" s="103"/>
    </row>
    <row r="84" spans="1:15" ht="5.25" customHeight="1">
      <c r="A84" s="31"/>
      <c r="B84" s="31"/>
      <c r="C84" s="31"/>
      <c r="D84" s="31"/>
      <c r="E84" s="31"/>
      <c r="F84" s="31"/>
      <c r="G84" s="31"/>
    </row>
    <row r="85" spans="1:15" ht="17.25" customHeight="1">
      <c r="A85" s="79" t="s">
        <v>50</v>
      </c>
      <c r="B85" s="79"/>
      <c r="C85" s="79"/>
      <c r="D85" s="79"/>
      <c r="E85" s="79"/>
      <c r="F85" s="79"/>
      <c r="G85" s="79"/>
    </row>
    <row r="86" spans="1:15" ht="9" customHeight="1">
      <c r="A86" s="31"/>
      <c r="B86" s="31"/>
      <c r="C86" s="31"/>
      <c r="D86" s="31"/>
      <c r="E86" s="31"/>
      <c r="F86" s="31"/>
      <c r="G86" s="31"/>
    </row>
    <row r="87" spans="1:15" ht="45" customHeight="1">
      <c r="A87" s="148" t="s">
        <v>10</v>
      </c>
      <c r="B87" s="148"/>
      <c r="C87" s="148"/>
      <c r="D87" s="24" t="s">
        <v>53</v>
      </c>
      <c r="E87" s="24" t="s">
        <v>48</v>
      </c>
      <c r="F87" s="146" t="s">
        <v>49</v>
      </c>
      <c r="G87" s="146"/>
    </row>
    <row r="88" spans="1:15" ht="18.75" customHeight="1">
      <c r="A88" s="138" t="s">
        <v>52</v>
      </c>
      <c r="B88" s="139"/>
      <c r="C88" s="140"/>
      <c r="D88" s="37"/>
      <c r="E88" s="37"/>
      <c r="F88" s="144">
        <v>3910</v>
      </c>
      <c r="G88" s="145"/>
      <c r="K88" s="40"/>
    </row>
    <row r="89" spans="1:15" ht="0.75" customHeight="1">
      <c r="A89" s="149" t="s">
        <v>2</v>
      </c>
      <c r="B89" s="149"/>
      <c r="C89" s="149"/>
      <c r="D89" s="149"/>
      <c r="E89" s="149"/>
      <c r="F89" s="150">
        <f>F88</f>
        <v>3910</v>
      </c>
      <c r="G89" s="150"/>
    </row>
    <row r="90" spans="1:15" ht="3" hidden="1" customHeight="1"/>
    <row r="91" spans="1:15" ht="30.75" hidden="1" customHeight="1">
      <c r="A91" s="106"/>
      <c r="B91" s="106"/>
      <c r="C91" s="106"/>
      <c r="D91" s="106"/>
      <c r="E91" s="106"/>
      <c r="F91" s="106"/>
      <c r="G91" s="106"/>
    </row>
    <row r="92" spans="1:15" ht="15.75" hidden="1">
      <c r="A92" s="30"/>
      <c r="B92" s="30"/>
      <c r="C92" s="30"/>
      <c r="D92" s="30"/>
      <c r="E92" s="30"/>
      <c r="F92" s="30"/>
      <c r="G92" s="30"/>
    </row>
    <row r="93" spans="1:15" ht="63.75" hidden="1" customHeight="1">
      <c r="A93" s="152"/>
      <c r="B93" s="152"/>
      <c r="C93" s="152"/>
      <c r="D93" s="152"/>
      <c r="E93" s="152"/>
      <c r="F93" s="152"/>
      <c r="G93" s="152"/>
    </row>
    <row r="94" spans="1:15" ht="15.75" hidden="1">
      <c r="A94" s="30"/>
      <c r="B94" s="30"/>
      <c r="C94" s="30"/>
      <c r="D94" s="30"/>
      <c r="E94" s="30"/>
      <c r="F94" s="30"/>
      <c r="G94" s="30"/>
    </row>
    <row r="95" spans="1:15" ht="6.75" hidden="1" customHeight="1">
      <c r="A95" s="31"/>
      <c r="B95" s="31"/>
      <c r="C95" s="31"/>
      <c r="D95" s="31"/>
      <c r="E95" s="31"/>
      <c r="F95" s="31"/>
      <c r="G95" s="31"/>
      <c r="I95" s="103"/>
      <c r="J95" s="103"/>
      <c r="K95" s="103"/>
      <c r="L95" s="103"/>
      <c r="M95" s="103"/>
      <c r="N95" s="103"/>
      <c r="O95" s="103"/>
    </row>
    <row r="96" spans="1:15" ht="46.5" customHeight="1">
      <c r="A96" s="148" t="s">
        <v>10</v>
      </c>
      <c r="B96" s="148"/>
      <c r="C96" s="148"/>
      <c r="D96" s="24" t="s">
        <v>47</v>
      </c>
      <c r="E96" s="24" t="s">
        <v>48</v>
      </c>
      <c r="F96" s="146" t="s">
        <v>49</v>
      </c>
      <c r="G96" s="146"/>
      <c r="I96" s="31"/>
      <c r="J96" s="31"/>
      <c r="K96" s="31"/>
      <c r="L96" s="31"/>
      <c r="M96" s="31"/>
      <c r="N96" s="31"/>
      <c r="O96" s="31"/>
    </row>
    <row r="97" spans="1:17" ht="15.75" customHeight="1">
      <c r="A97" s="138" t="s">
        <v>52</v>
      </c>
      <c r="B97" s="139"/>
      <c r="C97" s="140"/>
      <c r="D97" s="37"/>
      <c r="E97" s="37"/>
      <c r="F97" s="144">
        <v>66680</v>
      </c>
      <c r="G97" s="145"/>
      <c r="I97" s="79"/>
      <c r="J97" s="79"/>
      <c r="K97" s="79"/>
      <c r="L97" s="79"/>
      <c r="M97" s="79"/>
      <c r="N97" s="79"/>
      <c r="O97" s="79"/>
    </row>
    <row r="98" spans="1:17">
      <c r="A98" s="149" t="s">
        <v>2</v>
      </c>
      <c r="B98" s="149"/>
      <c r="C98" s="149"/>
      <c r="D98" s="149"/>
      <c r="E98" s="149"/>
      <c r="F98" s="150">
        <f>F88+F97</f>
        <v>70590</v>
      </c>
      <c r="G98" s="150"/>
      <c r="I98" s="31"/>
      <c r="J98" s="31"/>
      <c r="K98" s="31"/>
      <c r="L98" s="31"/>
      <c r="M98" s="31"/>
      <c r="N98" s="31"/>
      <c r="O98" s="31"/>
    </row>
    <row r="99" spans="1:17" hidden="1">
      <c r="I99" s="153"/>
      <c r="J99" s="153"/>
      <c r="K99" s="153"/>
      <c r="L99" s="154"/>
      <c r="M99" s="154"/>
      <c r="N99" s="12"/>
      <c r="O99" s="12"/>
      <c r="P99" s="11"/>
      <c r="Q99" s="11"/>
    </row>
    <row r="100" spans="1:17" ht="26.25" customHeight="1">
      <c r="A100" s="106" t="s">
        <v>104</v>
      </c>
      <c r="B100" s="106"/>
      <c r="C100" s="106"/>
      <c r="D100" s="106"/>
      <c r="E100" s="106"/>
      <c r="F100" s="106"/>
      <c r="G100" s="106"/>
      <c r="I100" s="155"/>
      <c r="J100" s="155"/>
      <c r="K100" s="155"/>
      <c r="L100" s="156"/>
      <c r="M100" s="156"/>
      <c r="N100" s="34"/>
      <c r="O100" s="35"/>
      <c r="P100" s="11"/>
      <c r="Q100" s="11"/>
    </row>
    <row r="101" spans="1:17" ht="6" customHeight="1">
      <c r="I101" s="157"/>
      <c r="J101" s="157"/>
      <c r="K101" s="157"/>
      <c r="L101" s="157"/>
      <c r="M101" s="157"/>
      <c r="N101" s="157"/>
      <c r="O101" s="36"/>
      <c r="P101" s="11"/>
      <c r="Q101" s="11"/>
    </row>
    <row r="102" spans="1:17" hidden="1">
      <c r="I102" s="151"/>
      <c r="J102" s="151"/>
      <c r="K102" s="151"/>
      <c r="L102" s="151"/>
      <c r="M102" s="151"/>
      <c r="N102" s="151"/>
      <c r="O102" s="151"/>
      <c r="P102" s="11"/>
      <c r="Q102" s="11"/>
    </row>
    <row r="103" spans="1:17" ht="24" customHeight="1">
      <c r="A103" s="82" t="s">
        <v>54</v>
      </c>
      <c r="B103" s="82"/>
      <c r="C103" s="82"/>
      <c r="D103" s="82"/>
      <c r="E103" s="82"/>
      <c r="F103" s="82"/>
      <c r="G103" s="82"/>
    </row>
    <row r="105" spans="1:17" ht="15.75">
      <c r="A105" s="103" t="s">
        <v>55</v>
      </c>
      <c r="B105" s="103"/>
      <c r="C105" s="103"/>
      <c r="D105" s="103"/>
      <c r="E105" s="103"/>
      <c r="F105" s="103"/>
      <c r="G105" s="103"/>
    </row>
    <row r="106" spans="1:17" ht="5.25" customHeight="1"/>
    <row r="107" spans="1:17" ht="15.75">
      <c r="A107" s="79" t="s">
        <v>50</v>
      </c>
      <c r="B107" s="79"/>
      <c r="C107" s="79"/>
      <c r="D107" s="79"/>
      <c r="E107" s="79"/>
      <c r="F107" s="79"/>
      <c r="G107" s="79"/>
    </row>
    <row r="108" spans="1:17">
      <c r="A108" s="31"/>
      <c r="B108" s="31"/>
      <c r="C108" s="31"/>
      <c r="D108" s="31"/>
      <c r="E108" s="31"/>
      <c r="F108" s="31"/>
      <c r="G108" s="31"/>
    </row>
    <row r="109" spans="1:17" ht="38.25" customHeight="1">
      <c r="A109" s="141" t="s">
        <v>10</v>
      </c>
      <c r="B109" s="142"/>
      <c r="C109" s="142"/>
      <c r="D109" s="142"/>
      <c r="E109" s="143"/>
      <c r="F109" s="146" t="s">
        <v>49</v>
      </c>
      <c r="G109" s="146"/>
    </row>
    <row r="110" spans="1:17" ht="12.75" customHeight="1">
      <c r="A110" s="138" t="s">
        <v>92</v>
      </c>
      <c r="B110" s="139"/>
      <c r="C110" s="139"/>
      <c r="D110" s="139"/>
      <c r="E110" s="140"/>
      <c r="F110" s="144">
        <v>3510</v>
      </c>
      <c r="G110" s="145"/>
    </row>
    <row r="111" spans="1:17">
      <c r="A111" s="149" t="s">
        <v>2</v>
      </c>
      <c r="B111" s="149"/>
      <c r="C111" s="149"/>
      <c r="D111" s="149"/>
      <c r="E111" s="149"/>
      <c r="F111" s="150">
        <f>F110</f>
        <v>3510</v>
      </c>
      <c r="G111" s="150"/>
    </row>
    <row r="112" spans="1:17" ht="3.75" customHeight="1"/>
    <row r="113" spans="1:7" ht="29.25" customHeight="1">
      <c r="A113" s="106" t="s">
        <v>56</v>
      </c>
      <c r="B113" s="106"/>
      <c r="C113" s="106"/>
      <c r="D113" s="106"/>
      <c r="E113" s="106"/>
      <c r="F113" s="106"/>
      <c r="G113" s="106"/>
    </row>
    <row r="114" spans="1:7" ht="0.75" customHeight="1"/>
    <row r="115" spans="1:7" ht="27" customHeight="1">
      <c r="A115" s="82" t="s">
        <v>57</v>
      </c>
      <c r="B115" s="82"/>
      <c r="C115" s="82"/>
      <c r="D115" s="82"/>
      <c r="E115" s="82"/>
      <c r="F115" s="82"/>
      <c r="G115" s="82"/>
    </row>
    <row r="117" spans="1:7" ht="15.75">
      <c r="A117" s="103" t="s">
        <v>58</v>
      </c>
      <c r="B117" s="103"/>
      <c r="C117" s="103"/>
      <c r="D117" s="103"/>
      <c r="E117" s="103"/>
      <c r="F117" s="103"/>
      <c r="G117" s="103"/>
    </row>
    <row r="118" spans="1:7" ht="3" customHeight="1"/>
    <row r="119" spans="1:7" ht="15.75">
      <c r="A119" s="79" t="s">
        <v>50</v>
      </c>
      <c r="B119" s="79"/>
      <c r="C119" s="79"/>
      <c r="D119" s="79"/>
      <c r="E119" s="79"/>
      <c r="F119" s="79"/>
      <c r="G119" s="79"/>
    </row>
    <row r="120" spans="1:7">
      <c r="A120" s="31"/>
      <c r="B120" s="31"/>
      <c r="C120" s="31"/>
      <c r="D120" s="31"/>
      <c r="E120" s="31"/>
      <c r="F120" s="31"/>
      <c r="G120" s="31"/>
    </row>
    <row r="121" spans="1:7">
      <c r="A121" s="141" t="s">
        <v>10</v>
      </c>
      <c r="B121" s="142"/>
      <c r="C121" s="142"/>
      <c r="D121" s="142"/>
      <c r="E121" s="143"/>
      <c r="F121" s="146" t="s">
        <v>49</v>
      </c>
      <c r="G121" s="146"/>
    </row>
    <row r="122" spans="1:7">
      <c r="A122" s="138" t="s">
        <v>59</v>
      </c>
      <c r="B122" s="139"/>
      <c r="C122" s="139"/>
      <c r="D122" s="139"/>
      <c r="E122" s="140"/>
      <c r="F122" s="144">
        <v>900</v>
      </c>
      <c r="G122" s="145"/>
    </row>
    <row r="123" spans="1:7">
      <c r="A123" s="149" t="s">
        <v>2</v>
      </c>
      <c r="B123" s="149"/>
      <c r="C123" s="149"/>
      <c r="D123" s="149"/>
      <c r="E123" s="149"/>
      <c r="F123" s="150">
        <f>F122</f>
        <v>900</v>
      </c>
      <c r="G123" s="150"/>
    </row>
    <row r="124" spans="1:7" ht="6.75" customHeight="1"/>
    <row r="125" spans="1:7" ht="15" customHeight="1">
      <c r="A125" s="106" t="s">
        <v>106</v>
      </c>
      <c r="B125" s="106"/>
      <c r="C125" s="106"/>
      <c r="D125" s="106"/>
      <c r="E125" s="106"/>
      <c r="F125" s="106"/>
      <c r="G125" s="106"/>
    </row>
    <row r="126" spans="1:7" ht="3" customHeight="1">
      <c r="A126" s="61"/>
      <c r="B126" s="61"/>
      <c r="C126" s="61"/>
      <c r="D126" s="61"/>
      <c r="E126" s="61"/>
      <c r="F126" s="61"/>
      <c r="G126" s="61"/>
    </row>
    <row r="127" spans="1:7" ht="48" customHeight="1">
      <c r="A127" s="103" t="s">
        <v>108</v>
      </c>
      <c r="B127" s="103"/>
      <c r="C127" s="103"/>
      <c r="D127" s="103"/>
      <c r="E127" s="103"/>
      <c r="F127" s="103"/>
      <c r="G127" s="103"/>
    </row>
    <row r="128" spans="1:7" ht="15" customHeight="1">
      <c r="A128" s="31"/>
      <c r="B128" s="31"/>
      <c r="C128" s="31"/>
      <c r="D128" s="31"/>
      <c r="E128" s="31"/>
      <c r="F128" s="31"/>
      <c r="G128" s="31"/>
    </row>
    <row r="129" spans="1:10" ht="15" customHeight="1">
      <c r="A129" s="141" t="s">
        <v>10</v>
      </c>
      <c r="B129" s="142"/>
      <c r="C129" s="142"/>
      <c r="D129" s="142"/>
      <c r="E129" s="143"/>
      <c r="F129" s="146" t="s">
        <v>49</v>
      </c>
      <c r="G129" s="146"/>
    </row>
    <row r="130" spans="1:10" ht="15" customHeight="1">
      <c r="A130" s="138" t="s">
        <v>60</v>
      </c>
      <c r="B130" s="139"/>
      <c r="C130" s="139"/>
      <c r="D130" s="139"/>
      <c r="E130" s="140"/>
      <c r="F130" s="144">
        <v>100</v>
      </c>
      <c r="G130" s="145"/>
    </row>
    <row r="131" spans="1:10" ht="15" customHeight="1">
      <c r="A131" s="149" t="s">
        <v>2</v>
      </c>
      <c r="B131" s="149"/>
      <c r="C131" s="149"/>
      <c r="D131" s="149"/>
      <c r="E131" s="149"/>
      <c r="F131" s="150">
        <f>F130</f>
        <v>100</v>
      </c>
      <c r="G131" s="150"/>
    </row>
    <row r="132" spans="1:10" ht="6" customHeight="1"/>
    <row r="133" spans="1:10" ht="24.75" customHeight="1">
      <c r="A133" s="106" t="s">
        <v>105</v>
      </c>
      <c r="B133" s="106"/>
      <c r="C133" s="106"/>
      <c r="D133" s="106"/>
      <c r="E133" s="106"/>
      <c r="F133" s="106"/>
      <c r="G133" s="106"/>
    </row>
    <row r="134" spans="1:10" ht="12" customHeight="1">
      <c r="A134" s="82" t="s">
        <v>107</v>
      </c>
      <c r="B134" s="82"/>
      <c r="C134" s="82"/>
      <c r="D134" s="82"/>
      <c r="E134" s="82"/>
      <c r="F134" s="82"/>
      <c r="G134" s="82"/>
    </row>
    <row r="135" spans="1:10" ht="10.5" hidden="1" customHeight="1"/>
    <row r="136" spans="1:10" hidden="1">
      <c r="A136" s="158"/>
      <c r="B136" s="158"/>
      <c r="C136" s="158"/>
      <c r="D136" s="158"/>
      <c r="E136" s="158"/>
      <c r="F136" s="158"/>
      <c r="G136" s="158"/>
    </row>
    <row r="137" spans="1:10">
      <c r="A137" s="41"/>
      <c r="B137" s="55"/>
      <c r="C137" s="55"/>
      <c r="D137" s="55"/>
    </row>
    <row r="138" spans="1:10" ht="19.5" customHeight="1">
      <c r="A138" s="86" t="s">
        <v>93</v>
      </c>
      <c r="B138" s="86"/>
      <c r="C138" s="86"/>
      <c r="D138" s="86"/>
    </row>
    <row r="139" spans="1:10" ht="18" customHeight="1">
      <c r="A139" s="87" t="s">
        <v>97</v>
      </c>
      <c r="B139" s="87"/>
      <c r="C139" s="87"/>
      <c r="D139" s="87"/>
    </row>
    <row r="140" spans="1:10" ht="21" customHeight="1">
      <c r="A140" s="88" t="s">
        <v>94</v>
      </c>
      <c r="B140" s="88"/>
      <c r="C140" s="88"/>
      <c r="D140" s="88"/>
      <c r="J140" s="62"/>
    </row>
    <row r="141" spans="1:10">
      <c r="A141" s="56"/>
      <c r="B141" s="56"/>
      <c r="C141" s="56"/>
      <c r="D141" s="56"/>
    </row>
    <row r="142" spans="1:10" ht="14.25">
      <c r="A142" s="89" t="s">
        <v>98</v>
      </c>
      <c r="B142" s="89"/>
      <c r="C142" s="89"/>
      <c r="D142" s="89"/>
    </row>
    <row r="143" spans="1:10">
      <c r="A143" s="90" t="s">
        <v>95</v>
      </c>
      <c r="B143" s="90"/>
      <c r="C143" s="90"/>
      <c r="D143" s="90"/>
    </row>
    <row r="144" spans="1:10">
      <c r="A144" s="83" t="s">
        <v>96</v>
      </c>
      <c r="B144" s="83"/>
      <c r="C144" s="83"/>
      <c r="D144" s="83"/>
    </row>
    <row r="145" spans="1:4">
      <c r="A145" s="57"/>
      <c r="B145" s="58"/>
      <c r="C145" s="58"/>
      <c r="D145" s="58"/>
    </row>
    <row r="146" spans="1:4">
      <c r="A146" s="46"/>
      <c r="B146" s="59"/>
      <c r="C146" s="85" t="s">
        <v>99</v>
      </c>
      <c r="D146" s="85"/>
    </row>
    <row r="147" spans="1:4">
      <c r="A147" s="47" t="s">
        <v>79</v>
      </c>
      <c r="B147" s="60"/>
      <c r="C147" s="84" t="s">
        <v>80</v>
      </c>
      <c r="D147" s="84"/>
    </row>
    <row r="149" spans="1:4">
      <c r="A149" t="s">
        <v>109</v>
      </c>
    </row>
  </sheetData>
  <mergeCells count="112">
    <mergeCell ref="F110:G110"/>
    <mergeCell ref="A111:E111"/>
    <mergeCell ref="F111:G111"/>
    <mergeCell ref="A133:G133"/>
    <mergeCell ref="A113:G113"/>
    <mergeCell ref="A110:E110"/>
    <mergeCell ref="A136:G136"/>
    <mergeCell ref="A115:G115"/>
    <mergeCell ref="A119:G119"/>
    <mergeCell ref="A121:E121"/>
    <mergeCell ref="F121:G121"/>
    <mergeCell ref="A122:E122"/>
    <mergeCell ref="F122:G122"/>
    <mergeCell ref="A123:E123"/>
    <mergeCell ref="F123:G123"/>
    <mergeCell ref="A125:G125"/>
    <mergeCell ref="A117:G117"/>
    <mergeCell ref="A129:E129"/>
    <mergeCell ref="F129:G129"/>
    <mergeCell ref="A130:E130"/>
    <mergeCell ref="F130:G130"/>
    <mergeCell ref="A127:G127"/>
    <mergeCell ref="A131:E131"/>
    <mergeCell ref="F131:G131"/>
    <mergeCell ref="I102:O102"/>
    <mergeCell ref="A93:G93"/>
    <mergeCell ref="F96:G96"/>
    <mergeCell ref="A98:E98"/>
    <mergeCell ref="F98:G98"/>
    <mergeCell ref="A100:G100"/>
    <mergeCell ref="I95:O95"/>
    <mergeCell ref="I97:O97"/>
    <mergeCell ref="I99:K99"/>
    <mergeCell ref="L99:M99"/>
    <mergeCell ref="I100:K100"/>
    <mergeCell ref="L100:M100"/>
    <mergeCell ref="I101:N101"/>
    <mergeCell ref="A105:G105"/>
    <mergeCell ref="A97:C97"/>
    <mergeCell ref="A107:G107"/>
    <mergeCell ref="A109:E109"/>
    <mergeCell ref="A85:G85"/>
    <mergeCell ref="F97:G97"/>
    <mergeCell ref="A103:G103"/>
    <mergeCell ref="F109:G109"/>
    <mergeCell ref="A79:G79"/>
    <mergeCell ref="A81:G81"/>
    <mergeCell ref="A91:G91"/>
    <mergeCell ref="A96:C96"/>
    <mergeCell ref="A83:G83"/>
    <mergeCell ref="A87:C87"/>
    <mergeCell ref="A88:C88"/>
    <mergeCell ref="F87:G87"/>
    <mergeCell ref="F88:G88"/>
    <mergeCell ref="A89:E89"/>
    <mergeCell ref="F89:G89"/>
    <mergeCell ref="A73:B73"/>
    <mergeCell ref="A59:F59"/>
    <mergeCell ref="A60:F60"/>
    <mergeCell ref="A62:G62"/>
    <mergeCell ref="A64:G64"/>
    <mergeCell ref="A77:F77"/>
    <mergeCell ref="A57:G57"/>
    <mergeCell ref="A32:E32"/>
    <mergeCell ref="A71:B71"/>
    <mergeCell ref="A76:B76"/>
    <mergeCell ref="A74:B74"/>
    <mergeCell ref="A75:B75"/>
    <mergeCell ref="A66:G67"/>
    <mergeCell ref="A69:G69"/>
    <mergeCell ref="A72:B72"/>
    <mergeCell ref="I34:I36"/>
    <mergeCell ref="D35:G35"/>
    <mergeCell ref="A55:G55"/>
    <mergeCell ref="A34:A36"/>
    <mergeCell ref="B34:B36"/>
    <mergeCell ref="C34:G34"/>
    <mergeCell ref="A44:G44"/>
    <mergeCell ref="A46:H46"/>
    <mergeCell ref="A53:G53"/>
    <mergeCell ref="A48:F48"/>
    <mergeCell ref="A49:F49"/>
    <mergeCell ref="A51:G51"/>
    <mergeCell ref="F1:H1"/>
    <mergeCell ref="F2:H2"/>
    <mergeCell ref="F3:H3"/>
    <mergeCell ref="F4:H4"/>
    <mergeCell ref="F5:H5"/>
    <mergeCell ref="H34:H36"/>
    <mergeCell ref="A30:G30"/>
    <mergeCell ref="A19:C19"/>
    <mergeCell ref="A14:G14"/>
    <mergeCell ref="A18:C18"/>
    <mergeCell ref="A16:G16"/>
    <mergeCell ref="A21:G21"/>
    <mergeCell ref="G6:H6"/>
    <mergeCell ref="C10:F10"/>
    <mergeCell ref="A12:B12"/>
    <mergeCell ref="C12:F12"/>
    <mergeCell ref="A23:G23"/>
    <mergeCell ref="G7:H7"/>
    <mergeCell ref="F8:H8"/>
    <mergeCell ref="C27:F27"/>
    <mergeCell ref="A134:G134"/>
    <mergeCell ref="A144:D144"/>
    <mergeCell ref="C147:D147"/>
    <mergeCell ref="C146:D146"/>
    <mergeCell ref="A138:D138"/>
    <mergeCell ref="A139:D139"/>
    <mergeCell ref="A140:D140"/>
    <mergeCell ref="A142:D142"/>
    <mergeCell ref="A143:D143"/>
  </mergeCells>
  <phoneticPr fontId="0" type="noConversion"/>
  <pageMargins left="0.78740157480314965" right="0.19685039370078741" top="0.39370078740157483" bottom="0.19685039370078741" header="0.39370078740157483" footer="0.39370078740157483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смета 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татьяна</cp:lastModifiedBy>
  <cp:lastPrinted>2019-01-27T11:38:49Z</cp:lastPrinted>
  <dcterms:created xsi:type="dcterms:W3CDTF">2008-12-04T13:43:09Z</dcterms:created>
  <dcterms:modified xsi:type="dcterms:W3CDTF">2019-03-13T12:12:08Z</dcterms:modified>
</cp:coreProperties>
</file>